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SERVER-VIRAS\dati-server\documenti\DocRete\CONDIVISIONE\Condivisione Gestione Clienti\PARTECIPATE\METELLIA SERVIZI SRL\GARA SETTEMBRE METELLIA\GARA\Gara\"/>
    </mc:Choice>
  </mc:AlternateContent>
  <xr:revisionPtr revIDLastSave="0" documentId="13_ncr:1_{CFBCCCBF-F9AC-427B-B719-86A98AF04F3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oglio1" sheetId="2" r:id="rId1"/>
    <sheet name="METELLIA SERVIZI STATISTICA" sheetId="1" r:id="rId2"/>
  </sheets>
  <calcPr calcId="181029"/>
  <pivotCaches>
    <pivotCache cacheId="0" r:id="rId3"/>
  </pivotCaches>
</workbook>
</file>

<file path=xl/calcChain.xml><?xml version="1.0" encoding="utf-8"?>
<calcChain xmlns="http://schemas.openxmlformats.org/spreadsheetml/2006/main">
  <c r="M29" i="1" l="1"/>
  <c r="L29" i="1"/>
  <c r="M25" i="1"/>
  <c r="L25" i="1"/>
</calcChain>
</file>

<file path=xl/sharedStrings.xml><?xml version="1.0" encoding="utf-8"?>
<sst xmlns="http://schemas.openxmlformats.org/spreadsheetml/2006/main" count="104" uniqueCount="53">
  <si>
    <t>Ente</t>
  </si>
  <si>
    <t>Esercizio</t>
  </si>
  <si>
    <t>Numero sinistro</t>
  </si>
  <si>
    <t>Ramo polizza</t>
  </si>
  <si>
    <t>Polizza</t>
  </si>
  <si>
    <t>Data sinistro</t>
  </si>
  <si>
    <t>Data denuncia</t>
  </si>
  <si>
    <t>DescTipoSin</t>
  </si>
  <si>
    <t>Stato tecnico</t>
  </si>
  <si>
    <t>Stato bilancistico</t>
  </si>
  <si>
    <t>Pagato al</t>
  </si>
  <si>
    <t>Riserva</t>
  </si>
  <si>
    <t>Danneggiato</t>
  </si>
  <si>
    <t>Lesioni</t>
  </si>
  <si>
    <t>Descrizione</t>
  </si>
  <si>
    <t xml:space="preserve">DAN. A COSE DI TERZI IN AMB. LAVORI     </t>
  </si>
  <si>
    <t>SS</t>
  </si>
  <si>
    <t>Cassonetto assicurato si incendia e danneggia muro di ctp</t>
  </si>
  <si>
    <t xml:space="preserve">DANNI R.C.T. COSE GENERICO              </t>
  </si>
  <si>
    <t>LT</t>
  </si>
  <si>
    <t>Macchina da lavoro causa danni al veicolo di ctp</t>
  </si>
  <si>
    <t xml:space="preserve">DANNI R.C.T. PERSONE GENERICO           </t>
  </si>
  <si>
    <t>RISERVATO</t>
  </si>
  <si>
    <t>Lesioni di una cliente del parcometro</t>
  </si>
  <si>
    <t>Ctp inciampa in una buca e riporta lesioni</t>
  </si>
  <si>
    <t>Cassonetti posti sulla strada privata di ctp</t>
  </si>
  <si>
    <t>Ctp inciampa in una corda invisibile e non segnalata</t>
  </si>
  <si>
    <t>Ctp cade a causa dei gradini scivolosi</t>
  </si>
  <si>
    <t>anno sinistro</t>
  </si>
  <si>
    <t>Etichette di riga</t>
  </si>
  <si>
    <t>Totale complessivo</t>
  </si>
  <si>
    <t>&lt;30/12/2019</t>
  </si>
  <si>
    <t>2019</t>
  </si>
  <si>
    <t>2020</t>
  </si>
  <si>
    <t>2021</t>
  </si>
  <si>
    <t>2022</t>
  </si>
  <si>
    <t>Somma di Riserva</t>
  </si>
  <si>
    <t>Somma di Pagato al</t>
  </si>
  <si>
    <t xml:space="preserve">METELLIA SERVIZI </t>
  </si>
  <si>
    <t>STATISTICA SINISTRI RCT/O</t>
  </si>
  <si>
    <t xml:space="preserve">DANNI R.CT. COSE GENERICO </t>
  </si>
  <si>
    <t>la polizza RCT/O prevede una franchigia fissa di € 250</t>
  </si>
  <si>
    <t xml:space="preserve">le informazioni contenute nel presente documento sono le uniche di cui si dispone </t>
  </si>
  <si>
    <t>SG</t>
  </si>
  <si>
    <t>AC</t>
  </si>
  <si>
    <t>RB</t>
  </si>
  <si>
    <t>IML</t>
  </si>
  <si>
    <t>SI</t>
  </si>
  <si>
    <t>CM</t>
  </si>
  <si>
    <t>MP</t>
  </si>
  <si>
    <t>ROTTURA CRISTALLI</t>
  </si>
  <si>
    <t>SOMMA RIS + PAG</t>
  </si>
  <si>
    <t>MEDIA ANNUA RIS+PAG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</si>
</sst>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0" xfId="0" applyBorder="1"/>
    <xf numFmtId="14" fontId="0" fillId="0" borderId="10" xfId="0" applyNumberFormat="1" applyBorder="1"/>
    <xf numFmtId="0" fontId="18" fillId="0" borderId="0" xfId="0" applyFont="1"/>
    <xf numFmtId="164" fontId="0" fillId="0" borderId="10" xfId="42" applyFont="1" applyBorder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4" fillId="0" borderId="10" xfId="0" applyFont="1" applyBorder="1"/>
    <xf numFmtId="14" fontId="14" fillId="0" borderId="10" xfId="0" applyNumberFormat="1" applyFont="1" applyBorder="1"/>
    <xf numFmtId="164" fontId="14" fillId="0" borderId="10" xfId="42" applyFont="1" applyBorder="1"/>
    <xf numFmtId="44" fontId="0" fillId="0" borderId="0" xfId="0" applyNumberFormat="1"/>
    <xf numFmtId="0" fontId="0" fillId="33" borderId="10" xfId="0" applyFill="1" applyBorder="1"/>
    <xf numFmtId="14" fontId="0" fillId="33" borderId="10" xfId="0" applyNumberFormat="1" applyFill="1" applyBorder="1"/>
    <xf numFmtId="1" fontId="0" fillId="33" borderId="10" xfId="0" applyNumberFormat="1" applyFill="1" applyBorder="1"/>
    <xf numFmtId="164" fontId="0" fillId="33" borderId="10" xfId="42" applyFont="1" applyFill="1" applyBorder="1"/>
    <xf numFmtId="164" fontId="0" fillId="33" borderId="10" xfId="0" applyNumberFormat="1" applyFill="1" applyBorder="1"/>
    <xf numFmtId="0" fontId="0" fillId="34" borderId="0" xfId="0" applyFill="1"/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  <cellStyle name="Valuta" xfId="4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tello Somma" refreshedDate="45139.40640821759" createdVersion="8" refreshedVersion="8" minRefreshableVersion="3" recordCount="8" xr:uid="{A21D1D71-E9D7-4AC1-8089-DEA88E1191A4}">
  <cacheSource type="worksheet">
    <worksheetSource ref="A2:P24" sheet="METELLIA SERVIZI STATISTICA"/>
  </cacheSource>
  <cacheFields count="19">
    <cacheField name="Ente" numFmtId="0">
      <sharedItems containsString="0" containsBlank="1" containsNumber="1" containsInteger="1" minValue="8001" maxValue="8101"/>
    </cacheField>
    <cacheField name="Esercizio" numFmtId="0">
      <sharedItems containsString="0" containsBlank="1" containsNumber="1" containsInteger="1" minValue="2020" maxValue="2023"/>
    </cacheField>
    <cacheField name="Numero sinistro" numFmtId="0">
      <sharedItems containsString="0" containsBlank="1" containsNumber="1" containsInteger="1" minValue="48696" maxValue="202998"/>
    </cacheField>
    <cacheField name="Ramo polizza" numFmtId="0">
      <sharedItems containsString="0" containsBlank="1" containsNumber="1" containsInteger="1" minValue="60" maxValue="60"/>
    </cacheField>
    <cacheField name="Polizza" numFmtId="0">
      <sharedItems containsString="0" containsBlank="1" containsNumber="1" containsInteger="1" minValue="170002213" maxValue="170002213"/>
    </cacheField>
    <cacheField name="Data sinistro" numFmtId="0">
      <sharedItems containsNonDate="0" containsDate="1" containsString="0" containsBlank="1" minDate="2019-12-30T00:00:00" maxDate="2022-03-29T00:00:00" count="8">
        <d v="2020-04-02T00:00:00"/>
        <d v="2021-02-25T00:00:00"/>
        <d v="2022-03-28T00:00:00"/>
        <d v="2021-07-22T00:00:00"/>
        <d v="2021-07-02T00:00:00"/>
        <d v="2020-09-24T00:00:00"/>
        <d v="2019-12-30T00:00:00"/>
        <m/>
      </sharedItems>
      <fieldGroup par="18"/>
    </cacheField>
    <cacheField name="anno sinistro" numFmtId="0">
      <sharedItems containsString="0" containsBlank="1" containsNumber="1" containsInteger="1" minValue="2019" maxValue="2022"/>
    </cacheField>
    <cacheField name="Data denuncia" numFmtId="0">
      <sharedItems containsNonDate="0" containsDate="1" containsString="0" containsBlank="1" minDate="2020-09-03T00:00:00" maxDate="2023-03-07T00:00:00"/>
    </cacheField>
    <cacheField name="DescTipoSin" numFmtId="0">
      <sharedItems containsBlank="1"/>
    </cacheField>
    <cacheField name="Stato tecnico" numFmtId="0">
      <sharedItems containsBlank="1"/>
    </cacheField>
    <cacheField name="Stato bilancistico" numFmtId="0">
      <sharedItems containsBlank="1"/>
    </cacheField>
    <cacheField name="Pagato al" numFmtId="164">
      <sharedItems containsSemiMixedTypes="0" containsString="0" containsNumber="1" containsInteger="1" minValue="0" maxValue="850"/>
    </cacheField>
    <cacheField name="Riserva" numFmtId="164">
      <sharedItems containsSemiMixedTypes="0" containsString="0" containsNumber="1" containsInteger="1" minValue="0" maxValue="33700"/>
    </cacheField>
    <cacheField name="Danneggiato" numFmtId="0">
      <sharedItems containsBlank="1"/>
    </cacheField>
    <cacheField name="Lesioni" numFmtId="0">
      <sharedItems containsString="0" containsBlank="1" containsNumber="1" containsInteger="1" minValue="0" maxValue="1"/>
    </cacheField>
    <cacheField name="Descrizione" numFmtId="0">
      <sharedItems containsBlank="1"/>
    </cacheField>
    <cacheField name="Mesi (Data sinistro)" numFmtId="0" databaseField="0">
      <fieldGroup base="5">
        <rangePr groupBy="months" startDate="2019-12-30T00:00:00" endDate="2022-03-29T00:00:00"/>
        <groupItems count="14">
          <s v="&lt;30/12/2019"/>
          <s v="gen"/>
          <s v="feb"/>
          <s v="mar"/>
          <s v="apr"/>
          <s v="mag"/>
          <s v="giu"/>
          <s v="lug"/>
          <s v="ago"/>
          <s v="set"/>
          <s v="ott"/>
          <s v="nov"/>
          <s v="dic"/>
          <s v="&gt;29/03/2022"/>
        </groupItems>
      </fieldGroup>
    </cacheField>
    <cacheField name="Trimestri (Data sinistro)" numFmtId="0" databaseField="0">
      <fieldGroup base="5">
        <rangePr groupBy="quarters" startDate="2019-12-30T00:00:00" endDate="2022-03-29T00:00:00"/>
        <groupItems count="6">
          <s v="&lt;30/12/2019"/>
          <s v="Trim1"/>
          <s v="Trim2"/>
          <s v="Trim3"/>
          <s v="Trim4"/>
          <s v="&gt;29/03/2022"/>
        </groupItems>
      </fieldGroup>
    </cacheField>
    <cacheField name="Anni (Data sinistro)" numFmtId="0" databaseField="0">
      <fieldGroup base="5">
        <rangePr groupBy="years" startDate="2019-12-30T00:00:00" endDate="2022-03-29T00:00:00"/>
        <groupItems count="6">
          <s v="&lt;30/12/2019"/>
          <s v="2019"/>
          <s v="2020"/>
          <s v="2021"/>
          <s v="2022"/>
          <s v="&gt;29/03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n v="8001"/>
    <n v="2020"/>
    <n v="202998"/>
    <n v="60"/>
    <n v="170002213"/>
    <x v="0"/>
    <n v="2020"/>
    <d v="2020-09-03T00:00:00"/>
    <s v="DAN. A COSE DI TERZI IN AMB. LAVORI     "/>
    <s v="SS"/>
    <s v="SS"/>
    <n v="0"/>
    <n v="0"/>
    <s v="SENATORE GIULIA     "/>
    <n v="0"/>
    <s v="Cassonetto assicurato si incendia e danneggia muro di ctp"/>
  </r>
  <r>
    <n v="8001"/>
    <n v="2021"/>
    <n v="48696"/>
    <n v="60"/>
    <n v="170002213"/>
    <x v="1"/>
    <n v="2021"/>
    <d v="2021-02-26T00:00:00"/>
    <s v="DANNI R.C.T. COSE GENERICO              "/>
    <s v="LT"/>
    <s v="LT"/>
    <n v="850"/>
    <n v="0"/>
    <s v="AMORE CARMINE       "/>
    <n v="0"/>
    <s v="Macchina da lavoro causa danni al veicolo di ctp"/>
  </r>
  <r>
    <n v="8001"/>
    <n v="2022"/>
    <n v="95453"/>
    <n v="60"/>
    <n v="170002213"/>
    <x v="2"/>
    <n v="2022"/>
    <d v="2022-04-11T00:00:00"/>
    <s v="DANNI R.C.T. PERSONE GENERICO           "/>
    <s v="RISERVATO"/>
    <s v="RISERVATO"/>
    <n v="0"/>
    <n v="3000"/>
    <s v="RINALDI BRIGIDA     "/>
    <n v="1"/>
    <s v="Lesioni di una cliente del parcometro"/>
  </r>
  <r>
    <n v="8001"/>
    <n v="2022"/>
    <n v="100813"/>
    <n v="60"/>
    <n v="170002213"/>
    <x v="3"/>
    <n v="2021"/>
    <d v="2022-04-19T00:00:00"/>
    <s v="DANNI R.C.T. PERSONE GENERICO           "/>
    <s v="SS"/>
    <s v="SS"/>
    <n v="0"/>
    <n v="0"/>
    <s v="IULIANO MARIA LUIS  "/>
    <n v="1"/>
    <s v="Ctp inciampa in una buca e riporta lesioni"/>
  </r>
  <r>
    <n v="8001"/>
    <n v="2023"/>
    <n v="88840"/>
    <n v="60"/>
    <n v="170002213"/>
    <x v="4"/>
    <n v="2021"/>
    <d v="2023-03-06T00:00:00"/>
    <s v="DANNI R.C.T. COSE GENERICO              "/>
    <s v="RISERVATO"/>
    <s v="RISERVATO"/>
    <n v="0"/>
    <n v="15000"/>
    <s v="SOCIETA' IMMOBILIARE"/>
    <n v="0"/>
    <s v="Cassonetti posti sulla strada privata di ctp"/>
  </r>
  <r>
    <n v="8101"/>
    <n v="2022"/>
    <n v="112822"/>
    <n v="60"/>
    <n v="170002213"/>
    <x v="5"/>
    <n v="2020"/>
    <d v="2022-02-07T00:00:00"/>
    <s v="DANNI R.C.T. PERSONE GENERICO           "/>
    <s v="RISERVATO"/>
    <s v="RISERVATO"/>
    <n v="0"/>
    <n v="7850"/>
    <s v="CAPUTO MORENA       "/>
    <n v="1"/>
    <s v="Ctp inciampa in una corda invisibile e non segnalata"/>
  </r>
  <r>
    <n v="8101"/>
    <n v="2022"/>
    <n v="113141"/>
    <n v="60"/>
    <n v="170002213"/>
    <x v="6"/>
    <n v="2019"/>
    <d v="2022-02-07T00:00:00"/>
    <s v="DANNI R.C.T. PERSONE GENERICO           "/>
    <s v="RISERVATO"/>
    <s v="RISERVATO"/>
    <n v="0"/>
    <n v="7850"/>
    <s v="MARCELLINO PIA      "/>
    <n v="1"/>
    <s v="Ctp cade a causa dei gradini scivolosi"/>
  </r>
  <r>
    <m/>
    <m/>
    <m/>
    <m/>
    <m/>
    <x v="7"/>
    <m/>
    <m/>
    <m/>
    <m/>
    <m/>
    <n v="850"/>
    <n v="3370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7B4A5D-7BC1-4198-8A6B-D831D238D496}" name="Tabella pivot1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3:C9" firstHeaderRow="0" firstDataRow="1" firstDataCol="1"/>
  <pivotFields count="19">
    <pivotField showAll="0"/>
    <pivotField showAll="0"/>
    <pivotField showAll="0"/>
    <pivotField showAll="0"/>
    <pivotField showAll="0"/>
    <pivotField axis="axisRow" showAll="0">
      <items count="9">
        <item x="6"/>
        <item x="0"/>
        <item x="5"/>
        <item x="1"/>
        <item x="4"/>
        <item x="3"/>
        <item x="2"/>
        <item x="7"/>
        <item t="default"/>
      </items>
    </pivotField>
    <pivotField showAll="0"/>
    <pivotField showAll="0"/>
    <pivotField showAll="0"/>
    <pivotField showAll="0"/>
    <pivotField showAll="0"/>
    <pivotField dataField="1" numFmtId="164" showAll="0"/>
    <pivotField dataField="1" numFmtId="164" showAll="0"/>
    <pivotField showAll="0"/>
    <pivotField showAll="0"/>
    <pivotField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</pivotFields>
  <rowFields count="4">
    <field x="18"/>
    <field x="17"/>
    <field x="16"/>
    <field x="5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Pagato al" fld="11" baseField="0" baseItem="0"/>
    <dataField name="Somma di Riserva" fld="12" baseField="18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89FB5-E9EE-4F9D-AEBB-DC42AD394868}">
  <dimension ref="A3:C9"/>
  <sheetViews>
    <sheetView workbookViewId="0">
      <selection activeCell="O22" sqref="O22"/>
    </sheetView>
  </sheetViews>
  <sheetFormatPr defaultRowHeight="15" x14ac:dyDescent="0.25"/>
  <cols>
    <col min="1" max="1" width="18.28515625" bestFit="1" customWidth="1"/>
    <col min="2" max="2" width="18.42578125" bestFit="1" customWidth="1"/>
    <col min="3" max="4" width="16.7109375" bestFit="1" customWidth="1"/>
  </cols>
  <sheetData>
    <row r="3" spans="1:3" x14ac:dyDescent="0.25">
      <c r="A3" s="6" t="s">
        <v>29</v>
      </c>
      <c r="B3" t="s">
        <v>37</v>
      </c>
      <c r="C3" t="s">
        <v>36</v>
      </c>
    </row>
    <row r="4" spans="1:3" x14ac:dyDescent="0.25">
      <c r="A4" s="7" t="s">
        <v>31</v>
      </c>
      <c r="B4">
        <v>850</v>
      </c>
      <c r="C4">
        <v>33700</v>
      </c>
    </row>
    <row r="5" spans="1:3" x14ac:dyDescent="0.25">
      <c r="A5" s="7" t="s">
        <v>32</v>
      </c>
      <c r="B5">
        <v>0</v>
      </c>
      <c r="C5">
        <v>7850</v>
      </c>
    </row>
    <row r="6" spans="1:3" x14ac:dyDescent="0.25">
      <c r="A6" s="7" t="s">
        <v>33</v>
      </c>
      <c r="B6">
        <v>0</v>
      </c>
      <c r="C6">
        <v>7850</v>
      </c>
    </row>
    <row r="7" spans="1:3" x14ac:dyDescent="0.25">
      <c r="A7" s="7" t="s">
        <v>34</v>
      </c>
      <c r="B7">
        <v>850</v>
      </c>
      <c r="C7">
        <v>15000</v>
      </c>
    </row>
    <row r="8" spans="1:3" x14ac:dyDescent="0.25">
      <c r="A8" s="7" t="s">
        <v>35</v>
      </c>
      <c r="B8">
        <v>0</v>
      </c>
      <c r="C8">
        <v>3000</v>
      </c>
    </row>
    <row r="9" spans="1:3" x14ac:dyDescent="0.25">
      <c r="A9" s="7" t="s">
        <v>30</v>
      </c>
      <c r="B9">
        <v>1700</v>
      </c>
      <c r="C9">
        <v>67400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topLeftCell="F13" workbookViewId="0">
      <selection activeCell="P33" sqref="P33"/>
    </sheetView>
  </sheetViews>
  <sheetFormatPr defaultRowHeight="15" x14ac:dyDescent="0.25"/>
  <cols>
    <col min="1" max="1" width="18.28515625" customWidth="1"/>
    <col min="2" max="2" width="22.28515625" customWidth="1"/>
    <col min="3" max="3" width="15.42578125" bestFit="1" customWidth="1"/>
    <col min="4" max="4" width="12.5703125" bestFit="1" customWidth="1"/>
    <col min="5" max="5" width="20.5703125" customWidth="1"/>
    <col min="6" max="6" width="17.85546875" customWidth="1"/>
    <col min="7" max="7" width="12.42578125" bestFit="1" customWidth="1"/>
    <col min="8" max="8" width="20.42578125" customWidth="1"/>
    <col min="9" max="9" width="37.28515625" bestFit="1" customWidth="1"/>
    <col min="10" max="10" width="12.42578125" bestFit="1" customWidth="1"/>
    <col min="11" max="11" width="16.140625" bestFit="1" customWidth="1"/>
    <col min="12" max="12" width="21.140625" customWidth="1"/>
    <col min="13" max="13" width="18.5703125" customWidth="1"/>
    <col min="14" max="14" width="21.7109375" bestFit="1" customWidth="1"/>
    <col min="15" max="15" width="7.28515625" bestFit="1" customWidth="1"/>
    <col min="16" max="16" width="53" bestFit="1" customWidth="1"/>
  </cols>
  <sheetData>
    <row r="1" spans="1:16" s="3" customFormat="1" ht="15.75" x14ac:dyDescent="0.25">
      <c r="A1" s="3" t="s">
        <v>39</v>
      </c>
    </row>
    <row r="2" spans="1:16" ht="31.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28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ht="14.25" customHeight="1" x14ac:dyDescent="0.25">
      <c r="A3" s="1" t="s">
        <v>38</v>
      </c>
      <c r="B3" s="1">
        <v>2017</v>
      </c>
      <c r="C3" s="8">
        <v>263512</v>
      </c>
      <c r="D3" s="8">
        <v>65</v>
      </c>
      <c r="E3" s="8">
        <v>102305450</v>
      </c>
      <c r="F3" s="9">
        <v>42986</v>
      </c>
      <c r="G3" s="8">
        <v>2017</v>
      </c>
      <c r="H3" s="9">
        <v>42993</v>
      </c>
      <c r="I3" s="8"/>
      <c r="J3" s="8" t="s">
        <v>19</v>
      </c>
      <c r="K3" s="8"/>
      <c r="L3" s="10">
        <v>558</v>
      </c>
      <c r="M3" s="4">
        <v>0</v>
      </c>
      <c r="N3" s="1"/>
      <c r="O3" s="1"/>
      <c r="P3" s="1"/>
    </row>
    <row r="4" spans="1:16" ht="16.5" customHeight="1" x14ac:dyDescent="0.25">
      <c r="A4" s="1" t="s">
        <v>38</v>
      </c>
      <c r="B4" s="1">
        <v>2017</v>
      </c>
      <c r="C4" s="8">
        <v>263512</v>
      </c>
      <c r="D4" s="8">
        <v>65</v>
      </c>
      <c r="E4" s="8">
        <v>102305450</v>
      </c>
      <c r="F4" s="9">
        <v>42986</v>
      </c>
      <c r="G4" s="8">
        <v>2017</v>
      </c>
      <c r="H4" s="9">
        <v>42993</v>
      </c>
      <c r="I4" s="8"/>
      <c r="J4" s="8" t="s">
        <v>16</v>
      </c>
      <c r="K4" s="8"/>
      <c r="L4" s="10">
        <v>0</v>
      </c>
      <c r="M4" s="4">
        <v>0</v>
      </c>
      <c r="N4" s="1"/>
      <c r="O4" s="1"/>
      <c r="P4" s="1"/>
    </row>
    <row r="5" spans="1:16" ht="17.25" customHeight="1" x14ac:dyDescent="0.25">
      <c r="A5" s="1" t="s">
        <v>38</v>
      </c>
      <c r="B5" s="1">
        <v>2017</v>
      </c>
      <c r="C5" s="1">
        <v>887194</v>
      </c>
      <c r="D5" s="1">
        <v>65</v>
      </c>
      <c r="E5" s="1">
        <v>102305450</v>
      </c>
      <c r="F5" s="2">
        <v>43015</v>
      </c>
      <c r="G5" s="1">
        <v>2017</v>
      </c>
      <c r="H5" s="2">
        <v>43039</v>
      </c>
      <c r="I5" s="1"/>
      <c r="J5" s="1" t="s">
        <v>16</v>
      </c>
      <c r="K5" s="1"/>
      <c r="L5" s="4">
        <v>0</v>
      </c>
      <c r="M5" s="4">
        <v>0</v>
      </c>
      <c r="N5" s="1"/>
      <c r="O5" s="1"/>
      <c r="P5" s="1"/>
    </row>
    <row r="6" spans="1:16" ht="20.25" customHeight="1" x14ac:dyDescent="0.25">
      <c r="A6" s="1" t="s">
        <v>38</v>
      </c>
      <c r="B6" s="1">
        <v>2017</v>
      </c>
      <c r="C6" s="1">
        <v>317580</v>
      </c>
      <c r="D6" s="1">
        <v>65</v>
      </c>
      <c r="E6" s="1">
        <v>102305450</v>
      </c>
      <c r="F6" s="2">
        <v>43006</v>
      </c>
      <c r="G6" s="1">
        <v>2017</v>
      </c>
      <c r="H6" s="2">
        <v>43047</v>
      </c>
      <c r="I6" s="1"/>
      <c r="J6" s="1" t="s">
        <v>16</v>
      </c>
      <c r="K6" s="1"/>
      <c r="L6" s="4">
        <v>0</v>
      </c>
      <c r="M6" s="4">
        <v>0</v>
      </c>
      <c r="N6" s="1"/>
      <c r="O6" s="1"/>
      <c r="P6" s="1"/>
    </row>
    <row r="7" spans="1:16" ht="20.25" customHeight="1" x14ac:dyDescent="0.25">
      <c r="A7" s="1" t="s">
        <v>38</v>
      </c>
      <c r="B7" s="1">
        <v>2018</v>
      </c>
      <c r="C7" s="1">
        <v>13005</v>
      </c>
      <c r="D7" s="1">
        <v>65</v>
      </c>
      <c r="E7" s="1">
        <v>102305450</v>
      </c>
      <c r="F7" s="2">
        <v>43112</v>
      </c>
      <c r="G7" s="1">
        <v>2018</v>
      </c>
      <c r="H7" s="2">
        <v>43112</v>
      </c>
      <c r="I7" s="1"/>
      <c r="J7" s="1" t="s">
        <v>16</v>
      </c>
      <c r="K7" s="1"/>
      <c r="L7" s="4">
        <v>0</v>
      </c>
      <c r="M7" s="4">
        <v>0</v>
      </c>
      <c r="N7" s="1"/>
      <c r="O7" s="1"/>
      <c r="P7" s="1"/>
    </row>
    <row r="8" spans="1:16" ht="21.75" customHeight="1" x14ac:dyDescent="0.25">
      <c r="A8" s="1" t="s">
        <v>38</v>
      </c>
      <c r="B8" s="1">
        <v>2018</v>
      </c>
      <c r="C8" s="8">
        <v>95791</v>
      </c>
      <c r="D8" s="8">
        <v>65</v>
      </c>
      <c r="E8" s="8">
        <v>102305450</v>
      </c>
      <c r="F8" s="9">
        <v>43187</v>
      </c>
      <c r="G8" s="8">
        <v>2018</v>
      </c>
      <c r="H8" s="9">
        <v>43189</v>
      </c>
      <c r="I8" s="8"/>
      <c r="J8" s="8" t="s">
        <v>19</v>
      </c>
      <c r="K8" s="8"/>
      <c r="L8" s="10">
        <v>375</v>
      </c>
      <c r="M8" s="4">
        <v>0</v>
      </c>
      <c r="N8" s="1"/>
      <c r="O8" s="1"/>
      <c r="P8" s="1"/>
    </row>
    <row r="9" spans="1:16" ht="20.25" customHeight="1" x14ac:dyDescent="0.25">
      <c r="A9" s="1" t="s">
        <v>38</v>
      </c>
      <c r="B9" s="1">
        <v>2018</v>
      </c>
      <c r="C9" s="8">
        <v>95791</v>
      </c>
      <c r="D9" s="8">
        <v>65</v>
      </c>
      <c r="E9" s="8">
        <v>102305450</v>
      </c>
      <c r="F9" s="9">
        <v>43187</v>
      </c>
      <c r="G9" s="8">
        <v>2018</v>
      </c>
      <c r="H9" s="9">
        <v>43189</v>
      </c>
      <c r="I9" s="8"/>
      <c r="J9" s="8" t="s">
        <v>16</v>
      </c>
      <c r="K9" s="8"/>
      <c r="L9" s="10">
        <v>0</v>
      </c>
      <c r="M9" s="4">
        <v>0</v>
      </c>
      <c r="N9" s="1"/>
      <c r="O9" s="1"/>
      <c r="P9" s="1"/>
    </row>
    <row r="10" spans="1:16" ht="21.75" customHeight="1" x14ac:dyDescent="0.25">
      <c r="A10" s="1" t="s">
        <v>38</v>
      </c>
      <c r="B10" s="1">
        <v>2018</v>
      </c>
      <c r="C10" s="8">
        <v>301256</v>
      </c>
      <c r="D10" s="8">
        <v>60</v>
      </c>
      <c r="E10" s="8">
        <v>155806280</v>
      </c>
      <c r="F10" s="9">
        <v>43385</v>
      </c>
      <c r="G10" s="8">
        <v>2018</v>
      </c>
      <c r="H10" s="9">
        <v>43385</v>
      </c>
      <c r="I10" s="8"/>
      <c r="J10" s="8" t="s">
        <v>19</v>
      </c>
      <c r="K10" s="8"/>
      <c r="L10" s="10">
        <v>600</v>
      </c>
      <c r="M10" s="4">
        <v>0</v>
      </c>
      <c r="N10" s="1"/>
      <c r="O10" s="1"/>
      <c r="P10" s="1"/>
    </row>
    <row r="11" spans="1:16" ht="18" customHeight="1" x14ac:dyDescent="0.25">
      <c r="A11" s="1" t="s">
        <v>38</v>
      </c>
      <c r="B11" s="1">
        <v>2018</v>
      </c>
      <c r="C11" s="8">
        <v>301256</v>
      </c>
      <c r="D11" s="8">
        <v>60</v>
      </c>
      <c r="E11" s="8">
        <v>155806280</v>
      </c>
      <c r="F11" s="9">
        <v>43385</v>
      </c>
      <c r="G11" s="8">
        <v>2018</v>
      </c>
      <c r="H11" s="9">
        <v>43385</v>
      </c>
      <c r="I11" s="8"/>
      <c r="J11" s="8" t="s">
        <v>16</v>
      </c>
      <c r="K11" s="8"/>
      <c r="L11" s="10">
        <v>0</v>
      </c>
      <c r="M11" s="4">
        <v>0</v>
      </c>
      <c r="N11" s="1"/>
      <c r="O11" s="1"/>
      <c r="P11" s="1"/>
    </row>
    <row r="12" spans="1:16" ht="24" customHeight="1" x14ac:dyDescent="0.25">
      <c r="A12" s="1" t="s">
        <v>38</v>
      </c>
      <c r="B12" s="1">
        <v>2019</v>
      </c>
      <c r="C12" s="8">
        <v>127886</v>
      </c>
      <c r="D12" s="8">
        <v>60</v>
      </c>
      <c r="E12" s="8">
        <v>155806280</v>
      </c>
      <c r="F12" s="9">
        <v>43536</v>
      </c>
      <c r="G12" s="8">
        <v>2019</v>
      </c>
      <c r="H12" s="9">
        <v>43578</v>
      </c>
      <c r="I12" s="8"/>
      <c r="J12" s="8" t="s">
        <v>19</v>
      </c>
      <c r="K12" s="8"/>
      <c r="L12" s="10">
        <v>1000</v>
      </c>
      <c r="M12" s="4">
        <v>0</v>
      </c>
      <c r="N12" s="1"/>
      <c r="O12" s="1"/>
      <c r="P12" s="1"/>
    </row>
    <row r="13" spans="1:16" ht="14.25" customHeight="1" x14ac:dyDescent="0.25">
      <c r="A13" s="1" t="s">
        <v>38</v>
      </c>
      <c r="B13" s="1">
        <v>2019</v>
      </c>
      <c r="C13" s="8">
        <v>127886</v>
      </c>
      <c r="D13" s="8">
        <v>60</v>
      </c>
      <c r="E13" s="8">
        <v>155806280</v>
      </c>
      <c r="F13" s="9">
        <v>43536</v>
      </c>
      <c r="G13" s="8">
        <v>2019</v>
      </c>
      <c r="H13" s="9">
        <v>43578</v>
      </c>
      <c r="I13" s="8"/>
      <c r="J13" s="8" t="s">
        <v>16</v>
      </c>
      <c r="K13" s="8"/>
      <c r="L13" s="10">
        <v>0</v>
      </c>
      <c r="M13" s="4">
        <v>0</v>
      </c>
      <c r="N13" s="1"/>
      <c r="O13" s="1"/>
      <c r="P13" s="1"/>
    </row>
    <row r="14" spans="1:16" ht="18.75" customHeight="1" x14ac:dyDescent="0.25">
      <c r="A14" s="1" t="s">
        <v>38</v>
      </c>
      <c r="B14" s="1">
        <v>2019</v>
      </c>
      <c r="C14" s="8">
        <v>159875</v>
      </c>
      <c r="D14" s="8">
        <v>60</v>
      </c>
      <c r="E14" s="8">
        <v>155806280</v>
      </c>
      <c r="F14" s="9">
        <v>43556</v>
      </c>
      <c r="G14" s="8">
        <v>2019</v>
      </c>
      <c r="H14" s="9">
        <v>43607</v>
      </c>
      <c r="I14" s="8"/>
      <c r="J14" s="8" t="s">
        <v>19</v>
      </c>
      <c r="K14" s="8"/>
      <c r="L14" s="10">
        <v>675</v>
      </c>
      <c r="M14" s="4">
        <v>0</v>
      </c>
      <c r="N14" s="1"/>
      <c r="O14" s="1"/>
      <c r="P14" s="1"/>
    </row>
    <row r="15" spans="1:16" ht="22.5" customHeight="1" x14ac:dyDescent="0.25">
      <c r="A15" s="1" t="s">
        <v>38</v>
      </c>
      <c r="B15" s="1">
        <v>2019</v>
      </c>
      <c r="C15" s="8">
        <v>159875</v>
      </c>
      <c r="D15" s="8">
        <v>60</v>
      </c>
      <c r="E15" s="8">
        <v>155806280</v>
      </c>
      <c r="F15" s="9">
        <v>43556</v>
      </c>
      <c r="G15" s="8">
        <v>2019</v>
      </c>
      <c r="H15" s="9">
        <v>43607</v>
      </c>
      <c r="I15" s="8"/>
      <c r="J15" s="8" t="s">
        <v>16</v>
      </c>
      <c r="K15" s="8"/>
      <c r="L15" s="10">
        <v>0</v>
      </c>
      <c r="M15" s="4">
        <v>0</v>
      </c>
      <c r="N15" s="1"/>
      <c r="O15" s="1"/>
      <c r="P15" s="1"/>
    </row>
    <row r="16" spans="1:16" ht="19.5" customHeight="1" x14ac:dyDescent="0.25">
      <c r="A16" s="1" t="s">
        <v>38</v>
      </c>
      <c r="B16" s="1">
        <v>2019</v>
      </c>
      <c r="C16" s="1">
        <v>819887</v>
      </c>
      <c r="D16" s="1">
        <v>60</v>
      </c>
      <c r="E16" s="1">
        <v>155806280</v>
      </c>
      <c r="F16" s="2">
        <v>43699</v>
      </c>
      <c r="G16" s="1">
        <v>2019</v>
      </c>
      <c r="H16" s="2">
        <v>43721</v>
      </c>
      <c r="I16" s="1"/>
      <c r="J16" s="1" t="s">
        <v>19</v>
      </c>
      <c r="K16" s="1"/>
      <c r="L16" s="4">
        <v>2500</v>
      </c>
      <c r="M16" s="4">
        <v>0</v>
      </c>
      <c r="N16" s="1"/>
      <c r="O16" s="1"/>
      <c r="P16" s="1"/>
    </row>
    <row r="17" spans="1:16" x14ac:dyDescent="0.25">
      <c r="A17" s="12" t="s">
        <v>38</v>
      </c>
      <c r="B17" s="12">
        <v>2020</v>
      </c>
      <c r="C17" s="12">
        <v>202998</v>
      </c>
      <c r="D17" s="12">
        <v>60</v>
      </c>
      <c r="E17" s="12">
        <v>170002213</v>
      </c>
      <c r="F17" s="13">
        <v>43923</v>
      </c>
      <c r="G17" s="14">
        <v>2020</v>
      </c>
      <c r="H17" s="13">
        <v>44077</v>
      </c>
      <c r="I17" s="12" t="s">
        <v>15</v>
      </c>
      <c r="J17" s="12" t="s">
        <v>16</v>
      </c>
      <c r="K17" s="12" t="s">
        <v>16</v>
      </c>
      <c r="L17" s="15">
        <v>0</v>
      </c>
      <c r="M17" s="15">
        <v>0</v>
      </c>
      <c r="N17" s="12" t="s">
        <v>43</v>
      </c>
      <c r="O17" s="1">
        <v>0</v>
      </c>
      <c r="P17" s="1" t="s">
        <v>17</v>
      </c>
    </row>
    <row r="18" spans="1:16" x14ac:dyDescent="0.25">
      <c r="A18" s="12" t="s">
        <v>38</v>
      </c>
      <c r="B18" s="12">
        <v>2021</v>
      </c>
      <c r="C18" s="12">
        <v>48696</v>
      </c>
      <c r="D18" s="12">
        <v>60</v>
      </c>
      <c r="E18" s="12">
        <v>170002213</v>
      </c>
      <c r="F18" s="13">
        <v>44252</v>
      </c>
      <c r="G18" s="14">
        <v>2021</v>
      </c>
      <c r="H18" s="13">
        <v>44253</v>
      </c>
      <c r="I18" s="12" t="s">
        <v>18</v>
      </c>
      <c r="J18" s="12" t="s">
        <v>19</v>
      </c>
      <c r="K18" s="12" t="s">
        <v>19</v>
      </c>
      <c r="L18" s="15">
        <v>850</v>
      </c>
      <c r="M18" s="15">
        <v>0</v>
      </c>
      <c r="N18" s="12" t="s">
        <v>44</v>
      </c>
      <c r="O18" s="1">
        <v>0</v>
      </c>
      <c r="P18" s="1" t="s">
        <v>20</v>
      </c>
    </row>
    <row r="19" spans="1:16" x14ac:dyDescent="0.25">
      <c r="A19" s="12" t="s">
        <v>38</v>
      </c>
      <c r="B19" s="12">
        <v>2022</v>
      </c>
      <c r="C19" s="12">
        <v>95453</v>
      </c>
      <c r="D19" s="12">
        <v>60</v>
      </c>
      <c r="E19" s="12">
        <v>170002213</v>
      </c>
      <c r="F19" s="13">
        <v>44648</v>
      </c>
      <c r="G19" s="14">
        <v>2022</v>
      </c>
      <c r="H19" s="13">
        <v>44662</v>
      </c>
      <c r="I19" s="12" t="s">
        <v>21</v>
      </c>
      <c r="J19" s="12" t="s">
        <v>22</v>
      </c>
      <c r="K19" s="12" t="s">
        <v>22</v>
      </c>
      <c r="L19" s="15">
        <v>0</v>
      </c>
      <c r="M19" s="15">
        <v>5101.01</v>
      </c>
      <c r="N19" s="12" t="s">
        <v>45</v>
      </c>
      <c r="O19" s="1">
        <v>1</v>
      </c>
      <c r="P19" s="1" t="s">
        <v>23</v>
      </c>
    </row>
    <row r="20" spans="1:16" x14ac:dyDescent="0.25">
      <c r="A20" s="12" t="s">
        <v>38</v>
      </c>
      <c r="B20" s="12">
        <v>2022</v>
      </c>
      <c r="C20" s="12">
        <v>100813</v>
      </c>
      <c r="D20" s="12">
        <v>60</v>
      </c>
      <c r="E20" s="12">
        <v>170002213</v>
      </c>
      <c r="F20" s="13">
        <v>44399</v>
      </c>
      <c r="G20" s="14">
        <v>2021</v>
      </c>
      <c r="H20" s="13">
        <v>44670</v>
      </c>
      <c r="I20" s="12" t="s">
        <v>21</v>
      </c>
      <c r="J20" s="12" t="s">
        <v>16</v>
      </c>
      <c r="K20" s="12" t="s">
        <v>16</v>
      </c>
      <c r="L20" s="15">
        <v>0</v>
      </c>
      <c r="M20" s="15">
        <v>0</v>
      </c>
      <c r="N20" s="12" t="s">
        <v>46</v>
      </c>
      <c r="O20" s="1">
        <v>1</v>
      </c>
      <c r="P20" s="1" t="s">
        <v>24</v>
      </c>
    </row>
    <row r="21" spans="1:16" x14ac:dyDescent="0.25">
      <c r="A21" s="12" t="s">
        <v>38</v>
      </c>
      <c r="B21" s="12">
        <v>2023</v>
      </c>
      <c r="C21" s="12">
        <v>88840</v>
      </c>
      <c r="D21" s="12">
        <v>60</v>
      </c>
      <c r="E21" s="12">
        <v>170002213</v>
      </c>
      <c r="F21" s="13">
        <v>44379</v>
      </c>
      <c r="G21" s="14">
        <v>2021</v>
      </c>
      <c r="H21" s="13">
        <v>44991</v>
      </c>
      <c r="I21" s="12" t="s">
        <v>18</v>
      </c>
      <c r="J21" s="12" t="s">
        <v>22</v>
      </c>
      <c r="K21" s="12" t="s">
        <v>22</v>
      </c>
      <c r="L21" s="15">
        <v>0</v>
      </c>
      <c r="M21" s="15">
        <v>15000</v>
      </c>
      <c r="N21" s="12" t="s">
        <v>47</v>
      </c>
      <c r="O21" s="1">
        <v>0</v>
      </c>
      <c r="P21" s="1" t="s">
        <v>25</v>
      </c>
    </row>
    <row r="22" spans="1:16" x14ac:dyDescent="0.25">
      <c r="A22" s="12" t="s">
        <v>38</v>
      </c>
      <c r="B22" s="12">
        <v>2022</v>
      </c>
      <c r="C22" s="12">
        <v>112822</v>
      </c>
      <c r="D22" s="12">
        <v>60</v>
      </c>
      <c r="E22" s="12">
        <v>170002213</v>
      </c>
      <c r="F22" s="13">
        <v>44098</v>
      </c>
      <c r="G22" s="14">
        <v>2020</v>
      </c>
      <c r="H22" s="13">
        <v>44599</v>
      </c>
      <c r="I22" s="12" t="s">
        <v>21</v>
      </c>
      <c r="J22" s="12" t="s">
        <v>22</v>
      </c>
      <c r="K22" s="12" t="s">
        <v>22</v>
      </c>
      <c r="L22" s="15">
        <v>0</v>
      </c>
      <c r="M22" s="15">
        <v>7955.01</v>
      </c>
      <c r="N22" s="12" t="s">
        <v>48</v>
      </c>
      <c r="O22" s="1">
        <v>1</v>
      </c>
      <c r="P22" s="1" t="s">
        <v>26</v>
      </c>
    </row>
    <row r="23" spans="1:16" x14ac:dyDescent="0.25">
      <c r="A23" s="12" t="s">
        <v>38</v>
      </c>
      <c r="B23" s="12">
        <v>2022</v>
      </c>
      <c r="C23" s="12">
        <v>113141</v>
      </c>
      <c r="D23" s="12">
        <v>60</v>
      </c>
      <c r="E23" s="12">
        <v>170002213</v>
      </c>
      <c r="F23" s="13">
        <v>43829</v>
      </c>
      <c r="G23" s="14">
        <v>2019</v>
      </c>
      <c r="H23" s="13">
        <v>44599</v>
      </c>
      <c r="I23" s="12" t="s">
        <v>21</v>
      </c>
      <c r="J23" s="12" t="s">
        <v>22</v>
      </c>
      <c r="K23" s="12" t="s">
        <v>22</v>
      </c>
      <c r="L23" s="15">
        <v>0</v>
      </c>
      <c r="M23" s="15">
        <v>7955.01</v>
      </c>
      <c r="N23" s="12" t="s">
        <v>49</v>
      </c>
      <c r="O23" s="1">
        <v>1</v>
      </c>
      <c r="P23" s="1" t="s">
        <v>27</v>
      </c>
    </row>
    <row r="24" spans="1:16" x14ac:dyDescent="0.25">
      <c r="A24" s="12" t="s">
        <v>38</v>
      </c>
      <c r="B24" s="12">
        <v>2023</v>
      </c>
      <c r="C24" s="12"/>
      <c r="D24" s="12">
        <v>60</v>
      </c>
      <c r="E24" s="12">
        <v>170002213</v>
      </c>
      <c r="F24" s="13">
        <v>45094</v>
      </c>
      <c r="G24" s="12">
        <v>2023</v>
      </c>
      <c r="H24" s="13">
        <v>45096</v>
      </c>
      <c r="I24" s="12" t="s">
        <v>40</v>
      </c>
      <c r="J24" s="12" t="s">
        <v>19</v>
      </c>
      <c r="K24" s="12"/>
      <c r="L24" s="16">
        <v>950</v>
      </c>
      <c r="M24" s="16"/>
      <c r="N24" s="12"/>
      <c r="O24" s="1"/>
      <c r="P24" s="1" t="s">
        <v>50</v>
      </c>
    </row>
    <row r="25" spans="1:16" x14ac:dyDescent="0.25">
      <c r="L25" s="5">
        <f>SUM(L3:L24)</f>
        <v>7508</v>
      </c>
      <c r="M25" s="5">
        <f>SUM(M3:M24)</f>
        <v>36011.030000000006</v>
      </c>
    </row>
    <row r="28" spans="1:16" x14ac:dyDescent="0.25">
      <c r="L28" s="11"/>
    </row>
    <row r="29" spans="1:16" x14ac:dyDescent="0.25">
      <c r="L29" s="11">
        <f>L25+M25</f>
        <v>43519.030000000006</v>
      </c>
      <c r="M29" s="5">
        <f>L29/7</f>
        <v>6217.0042857142862</v>
      </c>
    </row>
    <row r="30" spans="1:16" x14ac:dyDescent="0.25">
      <c r="L30" t="s">
        <v>51</v>
      </c>
      <c r="M30" t="s">
        <v>52</v>
      </c>
    </row>
    <row r="35" spans="9:13" x14ac:dyDescent="0.25">
      <c r="I35" s="17"/>
      <c r="J35" s="17"/>
      <c r="K35" s="17"/>
      <c r="L35" s="17"/>
      <c r="M35" s="17"/>
    </row>
    <row r="36" spans="9:13" x14ac:dyDescent="0.25">
      <c r="I36" s="17"/>
      <c r="J36" s="17"/>
      <c r="K36" s="17"/>
      <c r="L36" s="17"/>
      <c r="M36" s="17"/>
    </row>
    <row r="37" spans="9:13" x14ac:dyDescent="0.25">
      <c r="I37" s="17" t="s">
        <v>41</v>
      </c>
      <c r="J37" s="17"/>
      <c r="K37" s="17"/>
      <c r="L37" s="17"/>
      <c r="M37" s="17"/>
    </row>
    <row r="38" spans="9:13" x14ac:dyDescent="0.25">
      <c r="I38" s="17" t="s">
        <v>42</v>
      </c>
      <c r="J38" s="17"/>
      <c r="K38" s="17"/>
      <c r="L38" s="17"/>
      <c r="M38" s="17"/>
    </row>
    <row r="39" spans="9:13" x14ac:dyDescent="0.25">
      <c r="I39" s="17"/>
      <c r="J39" s="17"/>
      <c r="K39" s="17"/>
      <c r="L39" s="17"/>
      <c r="M39" s="17"/>
    </row>
    <row r="40" spans="9:13" x14ac:dyDescent="0.25">
      <c r="I40" s="17"/>
      <c r="J40" s="17"/>
      <c r="K40" s="17"/>
      <c r="L40" s="17"/>
      <c r="M4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METELLIA SERVIZI STATISTICA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2023-05-08T14:33:18Z</dcterms:created>
  <dcterms:modified xsi:type="dcterms:W3CDTF">2023-09-26T15:04:34Z</dcterms:modified>
</cp:coreProperties>
</file>